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СЖ 2026\Фин.Отчет ТСЖ\"/>
    </mc:Choice>
  </mc:AlternateContent>
  <xr:revisionPtr revIDLastSave="0" documentId="13_ncr:1_{EABC69C6-346A-4136-8F6C-46D5FA303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8" i="1" l="1"/>
  <c r="G21" i="1"/>
  <c r="G46" i="1"/>
  <c r="C46" i="1" l="1"/>
  <c r="F36" i="1" l="1"/>
  <c r="F32" i="1"/>
  <c r="F29" i="1"/>
  <c r="G17" i="1"/>
  <c r="F16" i="1"/>
  <c r="E46" i="1"/>
  <c r="D46" i="1"/>
  <c r="F13" i="1"/>
  <c r="G39" i="1"/>
  <c r="B46" i="1"/>
  <c r="F37" i="1"/>
  <c r="F35" i="1"/>
  <c r="G34" i="1"/>
  <c r="G33" i="1"/>
  <c r="G28" i="1"/>
  <c r="G27" i="1"/>
  <c r="G26" i="1"/>
  <c r="F24" i="1"/>
  <c r="F19" i="1"/>
  <c r="G18" i="1"/>
  <c r="F46" i="1" l="1"/>
  <c r="B54" i="1"/>
  <c r="D54" i="1" l="1"/>
  <c r="F51" i="1" l="1"/>
  <c r="F50" i="1"/>
  <c r="E54" i="1"/>
  <c r="F53" i="1" l="1"/>
  <c r="F54" i="1" s="1"/>
  <c r="G11" i="1"/>
  <c r="G9" i="1"/>
  <c r="G54" i="1" l="1"/>
</calcChain>
</file>

<file path=xl/sharedStrings.xml><?xml version="1.0" encoding="utf-8"?>
<sst xmlns="http://schemas.openxmlformats.org/spreadsheetml/2006/main" count="55" uniqueCount="52">
  <si>
    <t>Выводимые данные: БУ (данные бухгалтерского учета)</t>
  </si>
  <si>
    <t>Обороты за период</t>
  </si>
  <si>
    <t>Контрагенты</t>
  </si>
  <si>
    <t>Альфа ООО</t>
  </si>
  <si>
    <t>Баюшкин Дмитрий Александрович ИП</t>
  </si>
  <si>
    <t>БИГАМ-ИНВЕСТ ООО</t>
  </si>
  <si>
    <t>ВЛАДИМИРОВ И ПАРТНЕР ООО</t>
  </si>
  <si>
    <t>ВОКА № 1</t>
  </si>
  <si>
    <t>ГАЗПРОМ ГАЗОРАСПРЕДЕЛЕНИЕ ВЛАДИМИР АО</t>
  </si>
  <si>
    <t>Дор-Тех ООО</t>
  </si>
  <si>
    <t>ЗиД ОАО</t>
  </si>
  <si>
    <t>Кузнецов Александр Дмитриевич ИП</t>
  </si>
  <si>
    <t>Лифтовик ООО</t>
  </si>
  <si>
    <t>МАЛЬЦЕВ НИКОЛАЙ ИЛЛАРИОНОВИЧ ИП</t>
  </si>
  <si>
    <t>НАЧЕВА ЕЛЕНА ДМИТРИЕВНА ИП</t>
  </si>
  <si>
    <t>ООО "ИКЦ "ИНОК"</t>
  </si>
  <si>
    <t>ООО "ТеплоПромЭкс"</t>
  </si>
  <si>
    <t>ООО "УО РМД"</t>
  </si>
  <si>
    <t>ООО Владимиртеплогаз</t>
  </si>
  <si>
    <t>Певцов Сергей Андреевич</t>
  </si>
  <si>
    <t>Самозанятый гражданин Захаров Данила Алексеевич</t>
  </si>
  <si>
    <t>СВЕТЛОВА НАТАЛЬЯ АЛЕКСАНДРОВНА ИП</t>
  </si>
  <si>
    <t>СОЛОХИН ИЛЬЯ ВЛАДИМИРОВИЧ ИП</t>
  </si>
  <si>
    <t>Сфера ООО</t>
  </si>
  <si>
    <t>Фонарев Д.В. ИП</t>
  </si>
  <si>
    <t>Центргазсервис АО</t>
  </si>
  <si>
    <t>Шарова Ольга Вячеславовна ИП</t>
  </si>
  <si>
    <t>Энергосбыт Плюс АО Владимирский филиал</t>
  </si>
  <si>
    <t>Лавров Вадим Сергеевич ИП</t>
  </si>
  <si>
    <t>ПБ ИНЖЕНИУС ООО</t>
  </si>
  <si>
    <t>Строй-Град ООО</t>
  </si>
  <si>
    <t>ИТОГО:</t>
  </si>
  <si>
    <t>ООО "СЕРТУМ-ПРО"</t>
  </si>
  <si>
    <t>СтройСила ООО</t>
  </si>
  <si>
    <t>Капитальный ремонт</t>
  </si>
  <si>
    <t xml:space="preserve">Специальный счет </t>
  </si>
  <si>
    <t>ИТОГО  по спец. Счету на капитальный ремонт</t>
  </si>
  <si>
    <t>Гаганов Владимир Юрьевич ИП</t>
  </si>
  <si>
    <t>Авдеенко Игорь Петрович ИП</t>
  </si>
  <si>
    <t>Иголкина Юлия Николаевна ИП</t>
  </si>
  <si>
    <t>Солохин Алексей Александрович ИП</t>
  </si>
  <si>
    <t>Сальдо на начало года</t>
  </si>
  <si>
    <t>Сальдо на конец года</t>
  </si>
  <si>
    <t>Долг за ТСЖ</t>
  </si>
  <si>
    <t>Долг за контрагентами</t>
  </si>
  <si>
    <t>Поступило от контрагентов           за услуги</t>
  </si>
  <si>
    <t>Расчеты с поставщиками коммунальных услуг и другими контрагентами за 1-е полугодие 2026г.</t>
  </si>
  <si>
    <t>Списано со счета                                (оплачено)</t>
  </si>
  <si>
    <t>ВСЕИНСТРУМЕНТЫ.РУ ООО</t>
  </si>
  <si>
    <t>РОСТ авансовых платежей  (документы отсутствуют)  в пользу контрагентов на 1 августа 2026 г. по сравнению с январем 2026г.</t>
  </si>
  <si>
    <t xml:space="preserve"> на 37 процентов.</t>
  </si>
  <si>
    <t xml:space="preserve">РОСТ задолженности перед поставщиками на 1 августа 2026 г. по сравнению с  январем 2026 года на 19 процентов.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</si>
</sst>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3F2F"/>
      <name val="Arial"/>
      <family val="2"/>
      <charset val="204"/>
    </font>
    <font>
      <sz val="9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medium">
        <color indexed="64"/>
      </bottom>
      <diagonal/>
    </border>
    <border>
      <left style="thin">
        <color rgb="FFACC8BD"/>
      </left>
      <right style="thin">
        <color rgb="FFACC8BD"/>
      </right>
      <top/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medium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2" fontId="5" fillId="0" borderId="3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2" fontId="5" fillId="0" borderId="3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7" fillId="0" borderId="0" xfId="0" applyFont="1"/>
    <xf numFmtId="4" fontId="5" fillId="0" borderId="3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right" vertical="top" wrapText="1"/>
    </xf>
    <xf numFmtId="0" fontId="5" fillId="0" borderId="4" xfId="1" applyNumberFormat="1" applyFont="1" applyBorder="1" applyAlignment="1">
      <alignment vertical="top" wrapText="1" indent="2"/>
    </xf>
    <xf numFmtId="0" fontId="9" fillId="0" borderId="3" xfId="0" applyFont="1" applyBorder="1" applyAlignment="1">
      <alignment horizontal="left" vertical="top" wrapText="1" indent="2"/>
    </xf>
    <xf numFmtId="2" fontId="0" fillId="0" borderId="0" xfId="0" applyNumberFormat="1"/>
    <xf numFmtId="0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3" xfId="0" applyFont="1" applyFill="1" applyBorder="1" applyAlignment="1">
      <alignment horizontal="left" vertical="top" wrapText="1" indent="2"/>
    </xf>
    <xf numFmtId="3" fontId="5" fillId="0" borderId="3" xfId="0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left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5" xfId="0" applyFont="1" applyBorder="1" applyAlignment="1">
      <alignment horizontal="left" vertical="top" wrapText="1" indent="2"/>
    </xf>
    <xf numFmtId="0" fontId="5" fillId="0" borderId="5" xfId="0" applyFont="1" applyBorder="1" applyAlignment="1">
      <alignment horizontal="right" vertical="top" wrapText="1"/>
    </xf>
    <xf numFmtId="2" fontId="5" fillId="0" borderId="5" xfId="0" applyNumberFormat="1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0" fontId="6" fillId="3" borderId="6" xfId="0" applyFont="1" applyFill="1" applyBorder="1" applyAlignment="1">
      <alignment horizontal="left" vertical="top" wrapText="1" indent="1"/>
    </xf>
    <xf numFmtId="4" fontId="6" fillId="3" borderId="6" xfId="0" applyNumberFormat="1" applyFont="1" applyFill="1" applyBorder="1" applyAlignment="1">
      <alignment horizontal="right" vertical="top" wrapText="1"/>
    </xf>
    <xf numFmtId="2" fontId="6" fillId="3" borderId="6" xfId="0" applyNumberFormat="1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left" vertical="top" wrapText="1" indent="1"/>
    </xf>
    <xf numFmtId="4" fontId="11" fillId="3" borderId="7" xfId="0" applyNumberFormat="1" applyFont="1" applyFill="1" applyBorder="1" applyAlignment="1">
      <alignment horizontal="right" vertical="top" wrapText="1"/>
    </xf>
    <xf numFmtId="2" fontId="11" fillId="3" borderId="7" xfId="0" applyNumberFormat="1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left" vertical="top" wrapText="1" indent="2"/>
    </xf>
    <xf numFmtId="3" fontId="5" fillId="0" borderId="5" xfId="0" applyNumberFormat="1" applyFont="1" applyFill="1" applyBorder="1" applyAlignment="1">
      <alignment horizontal="right" vertical="top" wrapText="1"/>
    </xf>
    <xf numFmtId="4" fontId="5" fillId="0" borderId="5" xfId="0" applyNumberFormat="1" applyFont="1" applyFill="1" applyBorder="1" applyAlignment="1">
      <alignment horizontal="right" vertical="top" wrapText="1"/>
    </xf>
    <xf numFmtId="0" fontId="11" fillId="2" borderId="8" xfId="0" applyFont="1" applyFill="1" applyBorder="1" applyAlignment="1">
      <alignment horizontal="left" vertical="top" wrapText="1"/>
    </xf>
    <xf numFmtId="4" fontId="11" fillId="2" borderId="8" xfId="0" applyNumberFormat="1" applyFont="1" applyFill="1" applyBorder="1" applyAlignment="1">
      <alignment horizontal="right" vertical="top" wrapText="1"/>
    </xf>
    <xf numFmtId="0" fontId="11" fillId="2" borderId="8" xfId="0" applyFont="1" applyFill="1" applyBorder="1" applyAlignment="1">
      <alignment horizontal="right" vertical="top" wrapText="1"/>
    </xf>
    <xf numFmtId="0" fontId="5" fillId="0" borderId="6" xfId="0" applyFont="1" applyBorder="1" applyAlignment="1">
      <alignment horizontal="left" vertical="top" wrapText="1" indent="2"/>
    </xf>
    <xf numFmtId="0" fontId="5" fillId="0" borderId="6" xfId="0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Border="1"/>
    <xf numFmtId="0" fontId="12" fillId="0" borderId="4" xfId="1" applyNumberFormat="1" applyFont="1" applyBorder="1" applyAlignment="1">
      <alignment vertical="top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13" fillId="0" borderId="0" xfId="0" applyFont="1"/>
    <xf numFmtId="3" fontId="1" fillId="0" borderId="0" xfId="0" applyNumberFormat="1" applyFont="1" applyAlignment="1">
      <alignment horizontal="left"/>
    </xf>
  </cellXfs>
  <cellStyles count="2">
    <cellStyle name="Обычный" xfId="0" builtinId="0"/>
    <cellStyle name="Обычный_Лист_1" xfId="1" xr:uid="{1257F4D5-F40E-4ED1-9FDA-0DB953FDF4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74"/>
  <sheetViews>
    <sheetView tabSelected="1" topLeftCell="A28" workbookViewId="0">
      <selection activeCell="I58" sqref="I58"/>
    </sheetView>
  </sheetViews>
  <sheetFormatPr defaultColWidth="10.5" defaultRowHeight="11.45" customHeight="1" outlineLevelRow="2" x14ac:dyDescent="0.2"/>
  <cols>
    <col min="1" max="1" width="36.1640625" style="1" customWidth="1"/>
    <col min="2" max="2" width="16" style="1" customWidth="1"/>
    <col min="3" max="3" width="15" style="1" customWidth="1"/>
    <col min="4" max="4" width="16.5" style="1" customWidth="1"/>
    <col min="5" max="5" width="17.6640625" style="1" customWidth="1"/>
    <col min="6" max="6" width="16.1640625" style="1" customWidth="1"/>
    <col min="7" max="7" width="16" style="1" customWidth="1"/>
    <col min="9" max="9" width="14.83203125" customWidth="1"/>
    <col min="10" max="10" width="14.6640625" customWidth="1"/>
    <col min="11" max="11" width="12.1640625" customWidth="1"/>
    <col min="12" max="12" width="13" customWidth="1"/>
    <col min="13" max="13" width="14.83203125" customWidth="1"/>
    <col min="14" max="14" width="12.5" customWidth="1"/>
  </cols>
  <sheetData>
    <row r="1" spans="1:10" ht="12.95" customHeight="1" x14ac:dyDescent="0.2">
      <c r="A1" s="2"/>
      <c r="B1" s="3"/>
      <c r="C1" s="3"/>
      <c r="D1" s="3"/>
    </row>
    <row r="2" spans="1:10" ht="15.95" customHeight="1" x14ac:dyDescent="0.25">
      <c r="A2" s="4" t="s">
        <v>46</v>
      </c>
      <c r="B2" s="3"/>
      <c r="C2" s="3"/>
      <c r="D2" s="3"/>
    </row>
    <row r="3" spans="1:10" s="1" customFormat="1" ht="2.1" customHeight="1" x14ac:dyDescent="0.2"/>
    <row r="4" spans="1:10" ht="11.1" customHeight="1" x14ac:dyDescent="0.2">
      <c r="A4" s="52" t="s">
        <v>0</v>
      </c>
      <c r="B4" s="53"/>
      <c r="C4" s="54"/>
      <c r="D4" s="54"/>
      <c r="E4" s="54"/>
      <c r="F4" s="54"/>
      <c r="G4" s="54"/>
    </row>
    <row r="5" spans="1:10" s="1" customFormat="1" ht="2.1" customHeight="1" thickBot="1" x14ac:dyDescent="0.25">
      <c r="A5" s="47"/>
      <c r="B5" s="47"/>
      <c r="C5" s="48"/>
      <c r="D5" s="48"/>
      <c r="E5" s="48"/>
      <c r="F5" s="48"/>
      <c r="G5" s="48"/>
    </row>
    <row r="6" spans="1:10" ht="12.95" customHeight="1" x14ac:dyDescent="0.2">
      <c r="A6" s="49"/>
      <c r="B6" s="55" t="s">
        <v>41</v>
      </c>
      <c r="C6" s="55"/>
      <c r="D6" s="55" t="s">
        <v>1</v>
      </c>
      <c r="E6" s="55"/>
      <c r="F6" s="55" t="s">
        <v>42</v>
      </c>
      <c r="G6" s="55"/>
      <c r="J6" s="12"/>
    </row>
    <row r="7" spans="1:10" ht="11.1" customHeight="1" x14ac:dyDescent="0.2">
      <c r="A7" s="56" t="s">
        <v>2</v>
      </c>
      <c r="B7" s="58" t="s">
        <v>44</v>
      </c>
      <c r="C7" s="60" t="s">
        <v>43</v>
      </c>
      <c r="D7" s="58" t="s">
        <v>47</v>
      </c>
      <c r="E7" s="58" t="s">
        <v>45</v>
      </c>
      <c r="F7" s="58" t="s">
        <v>44</v>
      </c>
      <c r="G7" s="60" t="s">
        <v>43</v>
      </c>
    </row>
    <row r="8" spans="1:10" ht="30.75" customHeight="1" thickBot="1" x14ac:dyDescent="0.25">
      <c r="A8" s="57"/>
      <c r="B8" s="59"/>
      <c r="C8" s="61"/>
      <c r="D8" s="59"/>
      <c r="E8" s="59"/>
      <c r="F8" s="59"/>
      <c r="G8" s="61"/>
    </row>
    <row r="9" spans="1:10" ht="13.5" customHeight="1" outlineLevel="2" x14ac:dyDescent="0.2">
      <c r="A9" s="44" t="s">
        <v>3</v>
      </c>
      <c r="B9" s="45"/>
      <c r="C9" s="45"/>
      <c r="D9" s="46"/>
      <c r="E9" s="46"/>
      <c r="F9" s="45"/>
      <c r="G9" s="46">
        <f>E9+C9-B9-D9</f>
        <v>0</v>
      </c>
    </row>
    <row r="10" spans="1:10" ht="18" customHeight="1" outlineLevel="2" x14ac:dyDescent="0.2">
      <c r="A10" s="5" t="s">
        <v>38</v>
      </c>
      <c r="B10" s="7">
        <v>90529.7</v>
      </c>
      <c r="C10" s="6"/>
      <c r="D10" s="7"/>
      <c r="E10" s="7"/>
      <c r="F10" s="7">
        <v>90529.7</v>
      </c>
      <c r="G10" s="6"/>
    </row>
    <row r="11" spans="1:10" ht="24.95" customHeight="1" outlineLevel="2" x14ac:dyDescent="0.2">
      <c r="A11" s="5" t="s">
        <v>4</v>
      </c>
      <c r="B11" s="7">
        <v>0</v>
      </c>
      <c r="C11" s="6">
        <v>10185</v>
      </c>
      <c r="D11" s="7">
        <v>44017</v>
      </c>
      <c r="E11" s="7">
        <v>39457</v>
      </c>
      <c r="F11" s="6"/>
      <c r="G11" s="7">
        <f>E11+C11-B11-D11</f>
        <v>5625</v>
      </c>
    </row>
    <row r="12" spans="1:10" ht="12" customHeight="1" outlineLevel="2" x14ac:dyDescent="0.2">
      <c r="A12" s="5" t="s">
        <v>5</v>
      </c>
      <c r="B12" s="6">
        <v>0</v>
      </c>
      <c r="C12" s="8">
        <v>27</v>
      </c>
      <c r="D12" s="10"/>
      <c r="E12" s="6"/>
      <c r="F12" s="8">
        <v>0</v>
      </c>
      <c r="G12" s="6">
        <v>27</v>
      </c>
    </row>
    <row r="13" spans="1:10" ht="12" customHeight="1" outlineLevel="2" x14ac:dyDescent="0.2">
      <c r="A13" s="5" t="s">
        <v>6</v>
      </c>
      <c r="B13" s="6">
        <v>12118.7</v>
      </c>
      <c r="C13" s="6">
        <v>0</v>
      </c>
      <c r="D13" s="7">
        <v>91354.01</v>
      </c>
      <c r="E13" s="7">
        <v>70307.210000000006</v>
      </c>
      <c r="F13" s="7">
        <f>B13+D13-E13</f>
        <v>33165.499999999985</v>
      </c>
      <c r="G13" s="6"/>
    </row>
    <row r="14" spans="1:10" ht="12" customHeight="1" outlineLevel="2" x14ac:dyDescent="0.2">
      <c r="A14" s="5" t="s">
        <v>7</v>
      </c>
      <c r="B14" s="6">
        <v>5000</v>
      </c>
      <c r="C14" s="6"/>
      <c r="D14" s="7">
        <v>0</v>
      </c>
      <c r="E14" s="7">
        <v>0</v>
      </c>
      <c r="F14" s="8">
        <v>5000</v>
      </c>
      <c r="G14" s="6"/>
    </row>
    <row r="15" spans="1:10" ht="12" customHeight="1" outlineLevel="2" x14ac:dyDescent="0.2">
      <c r="A15" s="5" t="s">
        <v>37</v>
      </c>
      <c r="B15" s="7">
        <v>32000</v>
      </c>
      <c r="C15" s="7"/>
      <c r="D15" s="6"/>
      <c r="E15" s="6"/>
      <c r="F15" s="7">
        <v>32000</v>
      </c>
      <c r="G15" s="7">
        <v>0</v>
      </c>
    </row>
    <row r="16" spans="1:10" ht="23.25" customHeight="1" outlineLevel="2" x14ac:dyDescent="0.2">
      <c r="A16" s="5" t="s">
        <v>8</v>
      </c>
      <c r="B16" s="6"/>
      <c r="C16" s="7">
        <v>152109.79</v>
      </c>
      <c r="D16" s="7">
        <v>190000</v>
      </c>
      <c r="E16" s="7"/>
      <c r="F16" s="7">
        <f>D16-C16</f>
        <v>37890.209999999992</v>
      </c>
      <c r="G16" s="7">
        <v>0</v>
      </c>
    </row>
    <row r="17" spans="1:9" ht="17.25" customHeight="1" outlineLevel="2" x14ac:dyDescent="0.2">
      <c r="A17" s="5" t="s">
        <v>9</v>
      </c>
      <c r="B17" s="6"/>
      <c r="C17" s="7">
        <v>19000</v>
      </c>
      <c r="D17" s="6">
        <v>0</v>
      </c>
      <c r="E17" s="7">
        <v>67200</v>
      </c>
      <c r="F17" s="7">
        <v>0</v>
      </c>
      <c r="G17" s="7">
        <f>E17+C17-D17</f>
        <v>86200</v>
      </c>
    </row>
    <row r="18" spans="1:9" ht="12" customHeight="1" outlineLevel="2" x14ac:dyDescent="0.2">
      <c r="A18" s="5" t="s">
        <v>10</v>
      </c>
      <c r="B18" s="6"/>
      <c r="C18" s="7">
        <v>213755.82</v>
      </c>
      <c r="D18" s="7">
        <v>736179.61</v>
      </c>
      <c r="E18" s="7">
        <v>861636.07</v>
      </c>
      <c r="F18" s="6"/>
      <c r="G18" s="7">
        <f>E18+C18-B18-D18</f>
        <v>339212.27999999991</v>
      </c>
    </row>
    <row r="19" spans="1:9" ht="12" customHeight="1" outlineLevel="2" x14ac:dyDescent="0.2">
      <c r="A19" s="5" t="s">
        <v>39</v>
      </c>
      <c r="B19" s="7">
        <v>94300</v>
      </c>
      <c r="C19" s="6"/>
      <c r="D19" s="7">
        <v>0</v>
      </c>
      <c r="E19" s="7">
        <v>0</v>
      </c>
      <c r="F19" s="7">
        <f>B19-C19+D19-E19</f>
        <v>94300</v>
      </c>
      <c r="G19" s="6"/>
    </row>
    <row r="20" spans="1:9" ht="18.75" customHeight="1" outlineLevel="2" x14ac:dyDescent="0.2">
      <c r="A20" s="5" t="s">
        <v>11</v>
      </c>
      <c r="B20" s="8">
        <v>300</v>
      </c>
      <c r="C20" s="6"/>
      <c r="D20" s="7">
        <v>0</v>
      </c>
      <c r="E20" s="7">
        <v>0</v>
      </c>
      <c r="F20" s="6">
        <v>300</v>
      </c>
      <c r="G20" s="6"/>
    </row>
    <row r="21" spans="1:9" ht="24.95" customHeight="1" outlineLevel="2" x14ac:dyDescent="0.2">
      <c r="A21" s="5" t="s">
        <v>12</v>
      </c>
      <c r="B21" s="6"/>
      <c r="C21" s="7">
        <v>140000</v>
      </c>
      <c r="D21" s="7">
        <v>175000</v>
      </c>
      <c r="E21" s="7">
        <v>220500</v>
      </c>
      <c r="F21" s="6"/>
      <c r="G21" s="7">
        <f>E21+C21-B21-D21</f>
        <v>185500</v>
      </c>
    </row>
    <row r="22" spans="1:9" ht="12" customHeight="1" outlineLevel="2" x14ac:dyDescent="0.2">
      <c r="A22" s="5" t="s">
        <v>13</v>
      </c>
      <c r="B22" s="6">
        <v>41865</v>
      </c>
      <c r="C22" s="6">
        <v>0</v>
      </c>
      <c r="D22" s="7">
        <v>0</v>
      </c>
      <c r="E22" s="7">
        <v>0</v>
      </c>
      <c r="F22" s="7">
        <v>41865</v>
      </c>
      <c r="G22" s="6">
        <v>0</v>
      </c>
    </row>
    <row r="23" spans="1:9" ht="12" customHeight="1" outlineLevel="2" x14ac:dyDescent="0.2">
      <c r="A23" s="5" t="s">
        <v>14</v>
      </c>
      <c r="B23" s="6">
        <v>140</v>
      </c>
      <c r="C23" s="6">
        <v>0</v>
      </c>
      <c r="D23" s="7">
        <v>2400</v>
      </c>
      <c r="E23" s="7">
        <v>2400</v>
      </c>
      <c r="F23" s="7">
        <v>140</v>
      </c>
      <c r="G23" s="8">
        <v>0</v>
      </c>
    </row>
    <row r="24" spans="1:9" ht="12" customHeight="1" outlineLevel="2" x14ac:dyDescent="0.2">
      <c r="A24" s="5" t="s">
        <v>15</v>
      </c>
      <c r="B24" s="6">
        <v>11200</v>
      </c>
      <c r="C24" s="7">
        <v>0</v>
      </c>
      <c r="D24" s="7">
        <v>0</v>
      </c>
      <c r="E24" s="7">
        <v>0</v>
      </c>
      <c r="F24" s="7">
        <f>B24-C24+D24-E24</f>
        <v>11200</v>
      </c>
      <c r="G24" s="6"/>
    </row>
    <row r="25" spans="1:9" ht="24.95" customHeight="1" outlineLevel="2" x14ac:dyDescent="0.2">
      <c r="A25" s="5" t="s">
        <v>40</v>
      </c>
      <c r="B25" s="6">
        <v>3000</v>
      </c>
      <c r="C25" s="7">
        <v>0</v>
      </c>
      <c r="D25" s="7">
        <v>0</v>
      </c>
      <c r="E25" s="6">
        <v>0</v>
      </c>
      <c r="F25" s="8">
        <v>3000</v>
      </c>
      <c r="G25" s="6"/>
    </row>
    <row r="26" spans="1:9" ht="24.75" customHeight="1" outlineLevel="2" x14ac:dyDescent="0.2">
      <c r="A26" s="5" t="s">
        <v>16</v>
      </c>
      <c r="B26" s="6"/>
      <c r="C26" s="6">
        <v>59510</v>
      </c>
      <c r="D26" s="7">
        <v>137588.70000000001</v>
      </c>
      <c r="E26" s="7">
        <v>133549.5</v>
      </c>
      <c r="F26" s="6"/>
      <c r="G26" s="7">
        <f>E26+C26-B26-D26</f>
        <v>55470.799999999988</v>
      </c>
    </row>
    <row r="27" spans="1:9" ht="12" customHeight="1" outlineLevel="2" x14ac:dyDescent="0.2">
      <c r="A27" s="5" t="s">
        <v>17</v>
      </c>
      <c r="B27" s="8">
        <v>0</v>
      </c>
      <c r="C27" s="6">
        <v>24000</v>
      </c>
      <c r="D27" s="7">
        <v>24000</v>
      </c>
      <c r="E27" s="7">
        <v>48000</v>
      </c>
      <c r="F27" s="6"/>
      <c r="G27" s="7">
        <f>E27+C27-D27-B27</f>
        <v>48000</v>
      </c>
    </row>
    <row r="28" spans="1:9" ht="12" customHeight="1" outlineLevel="2" x14ac:dyDescent="0.2">
      <c r="A28" s="5" t="s">
        <v>18</v>
      </c>
      <c r="B28" s="6"/>
      <c r="C28" s="6">
        <v>360656.7</v>
      </c>
      <c r="D28" s="6">
        <v>0</v>
      </c>
      <c r="E28" s="7">
        <v>76623.77</v>
      </c>
      <c r="F28" s="6"/>
      <c r="G28" s="7">
        <f>E28+C28-B28-D28</f>
        <v>437280.47000000003</v>
      </c>
      <c r="I28" s="11"/>
    </row>
    <row r="29" spans="1:9" ht="26.25" customHeight="1" outlineLevel="2" x14ac:dyDescent="0.2">
      <c r="A29" s="5" t="s">
        <v>19</v>
      </c>
      <c r="B29" s="6"/>
      <c r="C29" s="6"/>
      <c r="D29" s="7">
        <v>10931</v>
      </c>
      <c r="E29" s="7">
        <v>4789</v>
      </c>
      <c r="F29" s="7">
        <f>D29-E29</f>
        <v>6142</v>
      </c>
      <c r="G29" s="6"/>
    </row>
    <row r="30" spans="1:9" ht="12" customHeight="1" outlineLevel="2" x14ac:dyDescent="0.2">
      <c r="A30" s="5" t="s">
        <v>32</v>
      </c>
      <c r="B30" s="6">
        <v>5490</v>
      </c>
      <c r="C30" s="6"/>
      <c r="D30" s="7">
        <v>0</v>
      </c>
      <c r="E30" s="7">
        <v>0</v>
      </c>
      <c r="F30" s="6">
        <v>5490</v>
      </c>
      <c r="G30" s="6"/>
    </row>
    <row r="31" spans="1:9" ht="12" customHeight="1" outlineLevel="2" x14ac:dyDescent="0.2">
      <c r="A31" s="5" t="s">
        <v>20</v>
      </c>
      <c r="B31" s="8">
        <v>18840</v>
      </c>
      <c r="C31" s="6"/>
      <c r="D31" s="8">
        <v>0</v>
      </c>
      <c r="E31" s="7">
        <v>0</v>
      </c>
      <c r="F31" s="6">
        <v>18840</v>
      </c>
      <c r="G31" s="7"/>
    </row>
    <row r="32" spans="1:9" ht="12" customHeight="1" outlineLevel="2" x14ac:dyDescent="0.2">
      <c r="A32" s="5" t="s">
        <v>21</v>
      </c>
      <c r="B32" s="6"/>
      <c r="C32" s="6">
        <v>2600</v>
      </c>
      <c r="D32" s="7">
        <v>3499</v>
      </c>
      <c r="E32" s="7">
        <v>0</v>
      </c>
      <c r="F32" s="7">
        <f>D32-C32</f>
        <v>899</v>
      </c>
      <c r="G32" s="7">
        <v>0</v>
      </c>
      <c r="I32" s="11"/>
    </row>
    <row r="33" spans="1:13" ht="26.25" customHeight="1" outlineLevel="2" x14ac:dyDescent="0.2">
      <c r="A33" s="5" t="s">
        <v>22</v>
      </c>
      <c r="B33" s="6"/>
      <c r="C33" s="6">
        <v>90000</v>
      </c>
      <c r="D33" s="8">
        <v>90000</v>
      </c>
      <c r="E33" s="7">
        <v>0</v>
      </c>
      <c r="F33" s="6"/>
      <c r="G33" s="7">
        <f>E33+C33-B33-D33</f>
        <v>0</v>
      </c>
    </row>
    <row r="34" spans="1:13" ht="15.75" customHeight="1" outlineLevel="2" x14ac:dyDescent="0.2">
      <c r="A34" s="5" t="s">
        <v>23</v>
      </c>
      <c r="B34" s="6"/>
      <c r="C34" s="7">
        <v>27880</v>
      </c>
      <c r="D34" s="7">
        <v>0</v>
      </c>
      <c r="E34" s="7">
        <v>9900</v>
      </c>
      <c r="F34" s="6"/>
      <c r="G34" s="7">
        <f>E34+C34-D34-B34</f>
        <v>37780</v>
      </c>
    </row>
    <row r="35" spans="1:13" ht="24.95" customHeight="1" outlineLevel="2" x14ac:dyDescent="0.2">
      <c r="A35" s="5" t="s">
        <v>24</v>
      </c>
      <c r="B35" s="9">
        <v>19300</v>
      </c>
      <c r="C35" s="6"/>
      <c r="D35" s="7">
        <v>0</v>
      </c>
      <c r="E35" s="7">
        <v>0</v>
      </c>
      <c r="F35" s="8">
        <f>B35-C35+D35-E35</f>
        <v>19300</v>
      </c>
      <c r="G35" s="7"/>
    </row>
    <row r="36" spans="1:13" ht="24" customHeight="1" outlineLevel="2" x14ac:dyDescent="0.2">
      <c r="A36" s="5" t="s">
        <v>25</v>
      </c>
      <c r="B36" s="8"/>
      <c r="C36" s="7">
        <v>885.15</v>
      </c>
      <c r="D36" s="7">
        <v>16027.38</v>
      </c>
      <c r="E36" s="13"/>
      <c r="F36" s="7">
        <f>D36-C36</f>
        <v>15142.23</v>
      </c>
      <c r="G36" s="7">
        <v>0</v>
      </c>
    </row>
    <row r="37" spans="1:13" ht="24" customHeight="1" outlineLevel="2" x14ac:dyDescent="0.2">
      <c r="A37" s="5" t="s">
        <v>26</v>
      </c>
      <c r="B37" s="6"/>
      <c r="C37" s="7">
        <v>0</v>
      </c>
      <c r="D37" s="7">
        <v>11537</v>
      </c>
      <c r="E37" s="7">
        <v>11537</v>
      </c>
      <c r="F37" s="7">
        <f>D37-E37</f>
        <v>0</v>
      </c>
      <c r="G37" s="7">
        <v>0</v>
      </c>
      <c r="J37" s="11"/>
    </row>
    <row r="38" spans="1:13" ht="15.75" customHeight="1" outlineLevel="2" x14ac:dyDescent="0.2">
      <c r="A38" s="15" t="s">
        <v>33</v>
      </c>
      <c r="B38" s="8">
        <v>211000</v>
      </c>
      <c r="C38" s="6"/>
      <c r="D38" s="7">
        <v>120000</v>
      </c>
      <c r="E38" s="13"/>
      <c r="F38" s="8">
        <f>B38+D38</f>
        <v>331000</v>
      </c>
      <c r="G38" s="6"/>
    </row>
    <row r="39" spans="1:13" ht="24" customHeight="1" outlineLevel="2" x14ac:dyDescent="0.2">
      <c r="A39" s="5" t="s">
        <v>27</v>
      </c>
      <c r="B39" s="6"/>
      <c r="C39" s="7">
        <v>170133.29</v>
      </c>
      <c r="D39" s="7">
        <v>358114.54</v>
      </c>
      <c r="E39" s="7">
        <v>501415.98</v>
      </c>
      <c r="F39" s="6"/>
      <c r="G39" s="7">
        <f>C39+E39-D39-B39</f>
        <v>313434.73000000004</v>
      </c>
      <c r="L39" s="17"/>
    </row>
    <row r="40" spans="1:13" ht="12" customHeight="1" outlineLevel="2" x14ac:dyDescent="0.2">
      <c r="A40" s="5" t="s">
        <v>48</v>
      </c>
      <c r="B40" s="9"/>
      <c r="C40" s="6"/>
      <c r="D40" s="7">
        <v>7870</v>
      </c>
      <c r="E40" s="7">
        <v>7870</v>
      </c>
      <c r="F40" s="8"/>
      <c r="G40" s="7"/>
    </row>
    <row r="41" spans="1:13" ht="14.25" customHeight="1" outlineLevel="2" x14ac:dyDescent="0.2">
      <c r="A41" s="51"/>
      <c r="B41" s="8"/>
      <c r="C41" s="7"/>
      <c r="D41" s="7">
        <v>0</v>
      </c>
      <c r="E41" s="13">
        <v>0</v>
      </c>
      <c r="F41" s="6"/>
      <c r="G41" s="7"/>
    </row>
    <row r="42" spans="1:13" ht="12" customHeight="1" outlineLevel="2" x14ac:dyDescent="0.2">
      <c r="A42" s="5"/>
      <c r="B42" s="6"/>
      <c r="C42" s="7"/>
      <c r="D42" s="7"/>
      <c r="E42" s="7"/>
      <c r="F42" s="7"/>
      <c r="G42" s="7"/>
    </row>
    <row r="43" spans="1:13" ht="12" customHeight="1" outlineLevel="2" x14ac:dyDescent="0.2">
      <c r="A43" s="15"/>
      <c r="B43" s="8"/>
      <c r="C43" s="6"/>
      <c r="D43" s="7"/>
      <c r="E43" s="13"/>
      <c r="F43" s="6"/>
      <c r="G43" s="6"/>
    </row>
    <row r="44" spans="1:13" ht="12" customHeight="1" outlineLevel="2" x14ac:dyDescent="0.2">
      <c r="A44" s="5"/>
      <c r="B44" s="6"/>
      <c r="C44" s="7"/>
      <c r="D44" s="7"/>
      <c r="E44" s="7"/>
      <c r="F44" s="6"/>
      <c r="G44" s="7"/>
    </row>
    <row r="45" spans="1:13" ht="18.75" customHeight="1" outlineLevel="2" thickBot="1" x14ac:dyDescent="0.25">
      <c r="A45" s="28"/>
      <c r="B45" s="29"/>
      <c r="C45" s="30"/>
      <c r="D45" s="31"/>
      <c r="E45" s="31"/>
      <c r="F45" s="29"/>
      <c r="G45" s="30"/>
    </row>
    <row r="46" spans="1:13" ht="16.5" customHeight="1" outlineLevel="1" thickBot="1" x14ac:dyDescent="0.25">
      <c r="A46" s="35" t="s">
        <v>31</v>
      </c>
      <c r="B46" s="36">
        <f>B9+B10+B11+B12+B13+B14+B15+B16+B17+B18+B19+B20+B21+B22+B23+B24+B25+B26+B27+B28+B29+B30+B31+B32+B33+B34+B35+B36+B37+B38+B39+B40</f>
        <v>545083.4</v>
      </c>
      <c r="C46" s="37">
        <f>C9+C10+C11+C12+C13+C15+C16+C14+C17+C18+C19+C20+C21+C22+C23+C24+C25+C27+C26+C28+C29+C30+C31+C32+C33+C34+C35+C36+C37+C38+C39+C40+C41</f>
        <v>1270742.75</v>
      </c>
      <c r="D46" s="36">
        <f>D9+D10+D11+D12+D13+D14+D15+D16+D17+D18+D19+D20+D21+D22+D23+D24+D25+D26+D27+D28+D29+D30+D31+D32+D33+D34+D35+D36+D37+D38+D39+D40</f>
        <v>2018518.24</v>
      </c>
      <c r="E46" s="36">
        <f>E9+E10+E11+E12+E13+E14+E15+E16+E17+E18+E19++E20+E21+E22+E23+E24+E25+E26+E27+E28+E29+E30+E31+E32+E33+E34+E35+E36+E37+E38+E39+E40</f>
        <v>2055185.53</v>
      </c>
      <c r="F46" s="36">
        <f>F9+F10+F11+F12+F13+F14+F15+F16+F17+F18+F19+F20+F21+F22+F23+F24+F25+F26+F27+F28+F29+F30+F31+F32+F33+F34+F35+F36+F37+F38+F39</f>
        <v>746203.6399999999</v>
      </c>
      <c r="G46" s="36">
        <f>G9+G10+G11+G12+G13+G14+G15+G16+G17+G18+G19+G20+G21+G22+G23+G24+G25+G26+G27+G28+G29+G30+G31+G32+G33+G34+G35+G36+G37+G38+G39+G40+G41</f>
        <v>1508530.2799999998</v>
      </c>
      <c r="I46" s="11"/>
      <c r="M46" s="11"/>
    </row>
    <row r="47" spans="1:13" ht="18" customHeight="1" outlineLevel="1" x14ac:dyDescent="0.2">
      <c r="A47" s="32" t="s">
        <v>35</v>
      </c>
      <c r="B47" s="33"/>
      <c r="C47" s="34"/>
      <c r="D47" s="33"/>
      <c r="E47" s="33"/>
      <c r="F47" s="33"/>
      <c r="G47" s="33"/>
      <c r="I47" s="11"/>
      <c r="J47" s="11"/>
      <c r="L47" s="17"/>
      <c r="M47" s="11"/>
    </row>
    <row r="48" spans="1:13" ht="12.75" customHeight="1" outlineLevel="2" x14ac:dyDescent="0.2">
      <c r="A48" s="16" t="s">
        <v>34</v>
      </c>
      <c r="B48" s="7"/>
      <c r="C48" s="6"/>
      <c r="D48" s="6"/>
      <c r="E48" s="6"/>
      <c r="F48" s="7"/>
      <c r="G48" s="6"/>
    </row>
    <row r="49" spans="1:11" ht="6.75" customHeight="1" outlineLevel="2" x14ac:dyDescent="0.2">
      <c r="A49" s="5"/>
      <c r="B49" s="6"/>
      <c r="C49" s="6"/>
      <c r="D49" s="7"/>
      <c r="E49" s="7"/>
      <c r="F49" s="6"/>
      <c r="G49" s="6"/>
    </row>
    <row r="50" spans="1:11" ht="12" customHeight="1" outlineLevel="2" x14ac:dyDescent="0.2">
      <c r="A50" s="22" t="s">
        <v>28</v>
      </c>
      <c r="B50" s="23">
        <v>2496787</v>
      </c>
      <c r="C50" s="23"/>
      <c r="D50" s="13"/>
      <c r="E50" s="23"/>
      <c r="F50" s="13">
        <f>D50+B50-E50</f>
        <v>2496787</v>
      </c>
      <c r="G50" s="6"/>
    </row>
    <row r="51" spans="1:11" ht="12" customHeight="1" outlineLevel="2" x14ac:dyDescent="0.2">
      <c r="A51" s="22" t="s">
        <v>29</v>
      </c>
      <c r="B51" s="23">
        <v>64386</v>
      </c>
      <c r="C51" s="23"/>
      <c r="D51" s="13"/>
      <c r="E51" s="14"/>
      <c r="F51" s="13">
        <f>B51+D51-E51</f>
        <v>64386</v>
      </c>
      <c r="G51" s="6"/>
    </row>
    <row r="52" spans="1:11" ht="24.95" customHeight="1" outlineLevel="2" x14ac:dyDescent="0.2">
      <c r="A52" s="22" t="s">
        <v>22</v>
      </c>
      <c r="B52" s="13">
        <v>0</v>
      </c>
      <c r="C52" s="13">
        <v>0.26</v>
      </c>
      <c r="D52" s="13"/>
      <c r="E52" s="13"/>
      <c r="F52" s="13">
        <v>0</v>
      </c>
      <c r="G52" s="6">
        <v>0.26</v>
      </c>
    </row>
    <row r="53" spans="1:11" ht="13.5" customHeight="1" outlineLevel="2" thickBot="1" x14ac:dyDescent="0.25">
      <c r="A53" s="38" t="s">
        <v>30</v>
      </c>
      <c r="B53" s="39">
        <v>0</v>
      </c>
      <c r="C53" s="39"/>
      <c r="D53" s="40"/>
      <c r="E53" s="40"/>
      <c r="F53" s="40">
        <f>E53+C53-B53-D53</f>
        <v>0</v>
      </c>
      <c r="G53" s="29"/>
      <c r="K53" s="50"/>
    </row>
    <row r="54" spans="1:11" ht="28.5" customHeight="1" thickBot="1" x14ac:dyDescent="0.25">
      <c r="A54" s="41" t="s">
        <v>36</v>
      </c>
      <c r="B54" s="42">
        <f>B50+B51+B52+B53</f>
        <v>2561173</v>
      </c>
      <c r="C54" s="42">
        <v>0</v>
      </c>
      <c r="D54" s="42">
        <f>D50+D51+D52+D53</f>
        <v>0</v>
      </c>
      <c r="E54" s="42">
        <f>E50+E51+E52+E53</f>
        <v>0</v>
      </c>
      <c r="F54" s="42">
        <f>F50+F51+F52+F53</f>
        <v>2561173</v>
      </c>
      <c r="G54" s="43">
        <f>G50+G51+G52+G53</f>
        <v>0.26</v>
      </c>
      <c r="K54" s="50"/>
    </row>
    <row r="55" spans="1:11" ht="11.45" customHeight="1" x14ac:dyDescent="0.2">
      <c r="B55" s="18"/>
    </row>
    <row r="56" spans="1:11" ht="13.5" customHeight="1" x14ac:dyDescent="0.2">
      <c r="A56" s="19"/>
      <c r="B56" s="19"/>
      <c r="C56" s="19"/>
      <c r="D56" s="19"/>
      <c r="E56" s="20"/>
    </row>
    <row r="57" spans="1:11" ht="20.25" customHeight="1" x14ac:dyDescent="0.2">
      <c r="A57" s="2" t="s">
        <v>51</v>
      </c>
      <c r="B57" s="2"/>
      <c r="C57" s="2"/>
      <c r="D57" s="2"/>
      <c r="E57" s="63"/>
      <c r="F57" s="2"/>
      <c r="G57" s="2"/>
      <c r="H57" s="62"/>
      <c r="I57" s="62"/>
    </row>
    <row r="58" spans="1:11" ht="18.75" customHeight="1" x14ac:dyDescent="0.2">
      <c r="A58" s="2" t="s">
        <v>49</v>
      </c>
      <c r="B58" s="2"/>
      <c r="C58" s="2"/>
      <c r="D58" s="2"/>
      <c r="E58" s="2"/>
      <c r="F58" s="2"/>
      <c r="G58" s="2"/>
      <c r="H58" s="62"/>
      <c r="I58" s="62"/>
    </row>
    <row r="59" spans="1:11" ht="15.75" customHeight="1" x14ac:dyDescent="0.2">
      <c r="A59" s="2" t="s">
        <v>50</v>
      </c>
      <c r="B59" s="2"/>
      <c r="C59" s="2"/>
      <c r="D59" s="2"/>
      <c r="E59" s="2"/>
      <c r="F59" s="2"/>
      <c r="G59" s="2"/>
    </row>
    <row r="60" spans="1:11" ht="14.25" customHeight="1" x14ac:dyDescent="0.2">
      <c r="A60" s="2"/>
      <c r="B60" s="2"/>
      <c r="C60" s="2"/>
      <c r="D60" s="2"/>
      <c r="E60" s="63"/>
      <c r="F60" s="63"/>
      <c r="G60" s="63"/>
      <c r="I60" s="11"/>
      <c r="J60" s="11"/>
    </row>
    <row r="61" spans="1:11" ht="12.75" customHeight="1" x14ac:dyDescent="0.2">
      <c r="A61" s="19"/>
      <c r="B61" s="19"/>
      <c r="C61" s="19"/>
      <c r="D61" s="19"/>
      <c r="E61" s="20"/>
      <c r="F61" s="20"/>
    </row>
    <row r="62" spans="1:11" ht="19.5" customHeight="1" x14ac:dyDescent="0.2">
      <c r="D62" s="25"/>
      <c r="E62" s="26"/>
      <c r="F62" s="25"/>
    </row>
    <row r="63" spans="1:11" ht="11.45" customHeight="1" x14ac:dyDescent="0.2">
      <c r="D63" s="27"/>
      <c r="E63" s="27"/>
      <c r="F63" s="25"/>
    </row>
    <row r="64" spans="1:11" ht="11.45" customHeight="1" x14ac:dyDescent="0.2">
      <c r="A64" s="19"/>
      <c r="B64" s="19"/>
      <c r="C64" s="19"/>
      <c r="D64" s="19"/>
      <c r="E64" s="19"/>
      <c r="F64" s="19"/>
    </row>
    <row r="65" spans="1:6" ht="15" customHeight="1" x14ac:dyDescent="0.2">
      <c r="A65" s="19"/>
      <c r="B65" s="19"/>
      <c r="C65" s="19"/>
      <c r="D65" s="19"/>
      <c r="E65" s="20"/>
      <c r="F65" s="19"/>
    </row>
    <row r="66" spans="1:6" ht="15" customHeight="1" x14ac:dyDescent="0.2">
      <c r="A66" s="19"/>
      <c r="B66" s="19"/>
      <c r="C66" s="19"/>
      <c r="D66" s="19"/>
      <c r="E66" s="20"/>
      <c r="F66" s="20"/>
    </row>
    <row r="67" spans="1:6" ht="15.75" customHeight="1" x14ac:dyDescent="0.2">
      <c r="A67" s="19"/>
      <c r="B67" s="19"/>
      <c r="C67" s="19"/>
      <c r="D67" s="19"/>
      <c r="E67" s="20"/>
      <c r="F67" s="20"/>
    </row>
    <row r="68" spans="1:6" ht="14.25" customHeight="1" x14ac:dyDescent="0.2">
      <c r="A68" s="19"/>
      <c r="B68" s="19"/>
      <c r="C68" s="19"/>
      <c r="D68" s="19"/>
      <c r="E68" s="20"/>
    </row>
    <row r="69" spans="1:6" ht="24.75" customHeight="1" x14ac:dyDescent="0.2">
      <c r="A69" s="21"/>
      <c r="B69" s="19"/>
      <c r="C69" s="19"/>
      <c r="D69" s="19"/>
      <c r="E69" s="20"/>
      <c r="F69" s="19"/>
    </row>
    <row r="70" spans="1:6" ht="15.75" customHeight="1" x14ac:dyDescent="0.2">
      <c r="D70" s="19"/>
      <c r="E70" s="20"/>
    </row>
    <row r="74" spans="1:6" ht="11.45" customHeight="1" x14ac:dyDescent="0.2">
      <c r="B74" s="24"/>
    </row>
  </sheetData>
  <mergeCells count="11">
    <mergeCell ref="A4:G4"/>
    <mergeCell ref="B6:C6"/>
    <mergeCell ref="D6:E6"/>
    <mergeCell ref="F6:G6"/>
    <mergeCell ref="A7:A8"/>
    <mergeCell ref="B7:B8"/>
    <mergeCell ref="C7:C8"/>
    <mergeCell ref="D7:D8"/>
    <mergeCell ref="E7:E8"/>
    <mergeCell ref="F7:F8"/>
    <mergeCell ref="G7:G8"/>
  </mergeCells>
  <pageMargins left="0.25" right="0.25" top="0.75" bottom="0.75" header="0.3" footer="0.3"/>
  <pageSetup paperSize="9" scale="94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2026-07-28T12:00:31Z</cp:lastPrinted>
  <dcterms:modified xsi:type="dcterms:W3CDTF">2026-08-04T15:08:00Z</dcterms:modified>
</cp:coreProperties>
</file>